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1\eFinancialDirectorate\AccountingDepartment\ΙΣΟΛΟΓΙΣΜΟΣ 2021\ΤΕΛΙΚΟ\"/>
    </mc:Choice>
  </mc:AlternateContent>
  <bookViews>
    <workbookView xWindow="0" yWindow="0" windowWidth="21600" windowHeight="7425"/>
  </bookViews>
  <sheets>
    <sheet name="202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4" l="1"/>
  <c r="E51" i="4"/>
  <c r="I7" i="4" l="1"/>
  <c r="E36" i="4" l="1"/>
  <c r="D78" i="4"/>
  <c r="D75" i="4"/>
  <c r="D82" i="4"/>
  <c r="E69" i="4"/>
  <c r="E65" i="4"/>
  <c r="E78" i="4" l="1"/>
  <c r="E59" i="4"/>
  <c r="E61" i="4" s="1"/>
  <c r="E63" i="4" s="1"/>
  <c r="E66" i="4" s="1"/>
  <c r="E70" i="4" s="1"/>
  <c r="E79" i="4" s="1"/>
  <c r="E83" i="4" s="1"/>
  <c r="I57" i="4" s="1"/>
  <c r="I61" i="4" s="1"/>
  <c r="I16" i="4" s="1"/>
  <c r="I17" i="4" s="1"/>
  <c r="I46" i="4"/>
  <c r="I37" i="4"/>
  <c r="E38" i="4"/>
  <c r="I13" i="4"/>
  <c r="E46" i="4"/>
  <c r="I27" i="4"/>
  <c r="C29" i="4" l="1"/>
  <c r="D27" i="4"/>
  <c r="I8" i="4" l="1"/>
  <c r="I19" i="4" s="1"/>
  <c r="D20" i="4" l="1"/>
  <c r="C20" i="4"/>
  <c r="E9" i="4"/>
  <c r="E10" i="4" s="1"/>
  <c r="D10" i="4"/>
  <c r="C10" i="4"/>
  <c r="D22" i="4" l="1"/>
  <c r="C22" i="4"/>
  <c r="E16" i="4" l="1"/>
  <c r="E13" i="4"/>
  <c r="E41" i="4" l="1"/>
  <c r="E42" i="4" s="1"/>
  <c r="D29" i="4"/>
  <c r="E29" i="4" s="1"/>
  <c r="E19" i="4"/>
  <c r="E18" i="4"/>
  <c r="E17" i="4"/>
  <c r="E14" i="4"/>
  <c r="I38" i="4" l="1"/>
  <c r="I39" i="4" s="1"/>
  <c r="I48" i="4" s="1"/>
  <c r="E20" i="4"/>
  <c r="E22" i="4" s="1"/>
  <c r="E31" i="4"/>
  <c r="E32" i="4" l="1"/>
  <c r="E48" i="4" s="1"/>
</calcChain>
</file>

<file path=xl/sharedStrings.xml><?xml version="1.0" encoding="utf-8"?>
<sst xmlns="http://schemas.openxmlformats.org/spreadsheetml/2006/main" count="120" uniqueCount="116">
  <si>
    <t>Σύνολο</t>
  </si>
  <si>
    <t>ΕΝΕΡΓΗΤΙΚΟ</t>
  </si>
  <si>
    <t>ΠΑΘΗΤΙΚΟ</t>
  </si>
  <si>
    <t>Α. ΙΔΙΑ ΚΕΦΑΛΑΙΑ</t>
  </si>
  <si>
    <t>Αποσβέσεις</t>
  </si>
  <si>
    <t xml:space="preserve">   μηχανολογικός εξοπλισμός</t>
  </si>
  <si>
    <t>Σύνολο ακινητοποιήσεων  (ΓΙ+ΓΙΙ)</t>
  </si>
  <si>
    <t xml:space="preserve">    χρηματοοικονομικές απαιτήσεις</t>
  </si>
  <si>
    <t>B.ΠΡΟΒΛΕΨΕΙΣ ΓΙΑ ΚΙΝΔΥΝΟΥΣ ΚΑΙ ΕΞΟΔΑ</t>
  </si>
  <si>
    <t>Σύνολο πάγιου ενεργητικού (ΓΙ+ΓΙΙ+ΓΙΙΙ)</t>
  </si>
  <si>
    <t>Δ. ΚΥΚΛΟΦΟΡΟΥΝ ΕΝΕΡΓΗΤΙΚΟ</t>
  </si>
  <si>
    <t>ΙΙ.Βραχυπρόθεσμες Υποχρεώσεις</t>
  </si>
  <si>
    <t xml:space="preserve">    στην επόμενη χρήση</t>
  </si>
  <si>
    <t>ΓΕΝΙΚΟ ΣΥΝΟΛΟ ΠΑΘΗΤΙΚΟΥ  (Α+Β+Γ+Δ)</t>
  </si>
  <si>
    <t>Φράγκου Βασιλεία</t>
  </si>
  <si>
    <t>λόγω εξόδου από την υπηρεσία</t>
  </si>
  <si>
    <t>Μαλιαγκάνης Γεώργιος</t>
  </si>
  <si>
    <t>Αξία κτήσης</t>
  </si>
  <si>
    <t>Αναπόσβεστη αξία</t>
  </si>
  <si>
    <t>3. Καταθέσεις όψεως και προθεσμίας</t>
  </si>
  <si>
    <t>1. Γήπεδα-Οικόπεδα</t>
  </si>
  <si>
    <t>3. Κτίρια και τεχνικά έργα</t>
  </si>
  <si>
    <t xml:space="preserve">4. Μηχανήματα-τεχνικές εγκαταστάσεις &amp; λοιπός </t>
  </si>
  <si>
    <t>5. Μεταφορικά μέσα</t>
  </si>
  <si>
    <t>6. Έπιπλα και λοιπός εξοπλισμός</t>
  </si>
  <si>
    <t>7. Ακινητοποιήσεις υπό εκτέλεση και προκαταβολές</t>
  </si>
  <si>
    <t xml:space="preserve">1. Προβλέψεις για αποζημίωση προσωπικού </t>
  </si>
  <si>
    <t>2. Λοιπές Προβλέψεις</t>
  </si>
  <si>
    <t xml:space="preserve"> 1. Προμηθευτές</t>
  </si>
  <si>
    <t xml:space="preserve"> 3. Τράπεζες λ/βραχυπρόθεσμων υποχρεώσεων</t>
  </si>
  <si>
    <t xml:space="preserve"> 5. Υποχρεώσεις από φόρους τέλη</t>
  </si>
  <si>
    <t xml:space="preserve"> 6. Ασφαλιστικοί οργανισμοί</t>
  </si>
  <si>
    <t xml:space="preserve"> 7. Μακροπρόθεσμες υποχρεώσεις πληρωτέες</t>
  </si>
  <si>
    <t>Ι. Ασώματες Ακινητοποιήσεις</t>
  </si>
  <si>
    <t>ΙΙ. Ενσώματες ακινητοποιήσεις</t>
  </si>
  <si>
    <t>Γ. ΠΑΓΙΟ ΕΝΕΡΓΗΤΙΚΟ</t>
  </si>
  <si>
    <t>ΙΙ. Απαιτήσεις</t>
  </si>
  <si>
    <t>IV. Διαθέσιμα</t>
  </si>
  <si>
    <t>Γ. ΥΠΟΧΡΕΩΣΕΙΣ</t>
  </si>
  <si>
    <t>Α.Δ.Τ. ΑΖ 779522</t>
  </si>
  <si>
    <t>ΑΡ. ΑΔΕΙΑΣ Ο.Ε.Ε. 0004035</t>
  </si>
  <si>
    <t xml:space="preserve">ΠΑΝΕΠΙΣΤΗΜΙΟ ΘΕΣΣΑΛΙΑΣ </t>
  </si>
  <si>
    <t>Ο Υπογράφων Λογιστής</t>
  </si>
  <si>
    <t>Η Προισταμένη Οικονομικών Υπηρεσιών</t>
  </si>
  <si>
    <t>Ι. Κεφάλαιο</t>
  </si>
  <si>
    <t>1. Τίτλοι πάγια επένδυσης</t>
  </si>
  <si>
    <t xml:space="preserve">2. Λοιπές μακροπρόθεσμες απαιτήσεις </t>
  </si>
  <si>
    <t>8. Πιστωτές διάφοροι</t>
  </si>
  <si>
    <t xml:space="preserve">Ισολογισμός 31ης Δεκεμβρίου 2021 - 1η Διαχειριστική χρήση (1 Ιανουαρίου 2021 - 31 Δεκεμβρίου 2021) </t>
  </si>
  <si>
    <t>Ποσά σε ευρώ (€ )</t>
  </si>
  <si>
    <t>Ποσά κλειόμενης</t>
  </si>
  <si>
    <t>χρήσης 2021</t>
  </si>
  <si>
    <t>Ποσά κλειόμενης χρήσης 2021</t>
  </si>
  <si>
    <t>ΚΑΤΑΣΤΑΣΗ ΛΟΓΑΡΙΑΣΜΟΥ ΑΠΟΤΕΛΕΣΜΑΤΩΝ ΧΡΗΣΕΩΣ</t>
  </si>
  <si>
    <t>31ης ΔΕΚΕΜΒΡΙΟΥ 2021 (1 Ιανουαρίου 2021 - 31 Δεκεμβρίου 2021)</t>
  </si>
  <si>
    <t>μείον:</t>
  </si>
  <si>
    <t>Πλέον: Άλλα έσοδα</t>
  </si>
  <si>
    <t>Πλέον:</t>
  </si>
  <si>
    <t>ΙΙ. Πλέον: Έκτακτα αποτελέσματα</t>
  </si>
  <si>
    <t>1. Έκτακτα και ανόργανα έσοδα</t>
  </si>
  <si>
    <t>3. Έσοδα προηγουμένων χρήσεων</t>
  </si>
  <si>
    <t>4. Έσοδα από προβλέψεις προηγουμένων χρήσεων</t>
  </si>
  <si>
    <t>1. Έκτακτα και ανόργανα έξοδα</t>
  </si>
  <si>
    <t>2. Έκτακτες ζημιές</t>
  </si>
  <si>
    <t>4. Προβλέψεις για έκτακτους κινδύνους</t>
  </si>
  <si>
    <t>Σύνολο αποσβέσεων παγίων στοιχείων</t>
  </si>
  <si>
    <t>1. Έσοδα από πώληση αγαθών και υπηρεσιών</t>
  </si>
  <si>
    <t>2. Έσοδα από κοινωνικούς πόρους - τέλη - δικαιώματα</t>
  </si>
  <si>
    <t>Μείον: 1. Έξοδα διοικητικής λειτουργίας</t>
  </si>
  <si>
    <t xml:space="preserve">           3. Έξοδα λειτουργίας διάθεσης</t>
  </si>
  <si>
    <t>Μείον: Κόστος αγαθών και υπηρεσιών</t>
  </si>
  <si>
    <t>μείον: 3. Χρεωστικοί τόκοι και συναφή έξοδα</t>
  </si>
  <si>
    <t>μείον: Οι ενσωματωμένες στο λειτουργικό κόστος</t>
  </si>
  <si>
    <t>I.Αποτελέσματα εκμετάλλευσης</t>
  </si>
  <si>
    <t xml:space="preserve">ΠΙΝΑΚΑΣ ΔΙΑΘΕΣΗΣ ΑΠΟΤΕΛΕΣΜΑΤΩΝ </t>
  </si>
  <si>
    <t>5. Χρεώστες διάφοροι</t>
  </si>
  <si>
    <t xml:space="preserve">           Προβλέψεις για υποτιμήσεις </t>
  </si>
  <si>
    <r>
      <t>Μείον</t>
    </r>
    <r>
      <rPr>
        <sz val="9"/>
        <rFont val="Arial"/>
        <family val="2"/>
        <charset val="161"/>
      </rPr>
      <t xml:space="preserve">: Οφειλόμενες δόσεις </t>
    </r>
  </si>
  <si>
    <t>6. Λογαριασμοί διαχειρίσεως προκ/λών και πιστώσεων</t>
  </si>
  <si>
    <t>ΙΙΙ. Τίτλοι πάγιας επένδυσης και άλλες μακροπρόθεσμες</t>
  </si>
  <si>
    <t>ΓΕΝΙΚΟ ΣΥΝΟΛΟ ΕΝΕΡΓΗΤΙΚΟΥ (Γ+Δ+Ε)</t>
  </si>
  <si>
    <t>Σύνολο κυκλοφορούντος Ενεργητικού (ΔΙΙ+ΔΙV)</t>
  </si>
  <si>
    <t>Ε. ΜΕΤΑΒΑΤΙΚΟΙ ΛΟΓΑΡΙΑΣΜΟΙ  ΕΝΕΡΓΗΤΙΚΟΥ</t>
  </si>
  <si>
    <t>2.  Έσοδα χρήσεως εισπρακτέα</t>
  </si>
  <si>
    <t xml:space="preserve"> Καθαρά αποτελέσματα χρήσεως</t>
  </si>
  <si>
    <t xml:space="preserve"> ΜΕΙΟΝ:</t>
  </si>
  <si>
    <t xml:space="preserve"> 1.Φόρος εισοδήματος</t>
  </si>
  <si>
    <t xml:space="preserve"> 2. Λοιποί μη ενσωματομένοι στο λειτουργικο κόστος φόροι</t>
  </si>
  <si>
    <t>ΙΙΙ. Διαφορές αναπροσαρμογής και επιχορηγήσεις επενδύσεων</t>
  </si>
  <si>
    <t xml:space="preserve">    Δωρεές παγίων</t>
  </si>
  <si>
    <t>1. Διαφορές από αναπροσαρμογή αξίας τίτλων</t>
  </si>
  <si>
    <t>3. Επιχορηγήσεις επενδύσεων</t>
  </si>
  <si>
    <t>ΙV. Αποτελέσματα εις νέο</t>
  </si>
  <si>
    <t>Δ. ΜΕΤΑΒΑΤΙΚΟΙ ΛΟΓΑΡΙΑΣΜΟΙ  ΠΑΘΗΤΙΚΟΥ</t>
  </si>
  <si>
    <t>2.  Έσοδα χρήσεως δουλευμένα</t>
  </si>
  <si>
    <t xml:space="preserve">          4. Πιστωτικοί τόκοι και συναφή έσοδα</t>
  </si>
  <si>
    <t>3. Έσοδα από επιχορηγήσεις</t>
  </si>
  <si>
    <t>Σύνολο Ιδίων Κεφαλαίων (Ι+ΙΙΙ+ΙV)</t>
  </si>
  <si>
    <t>4. Λοιπές Ασώματες ακινητοποιήσεις</t>
  </si>
  <si>
    <t>Σύνολο υποχρεώσεων (ΓΙΙ)</t>
  </si>
  <si>
    <t>Ποσά κλειομένης</t>
  </si>
  <si>
    <t>ΛΟΓΑΡΙΑΣΜΟΙ ΤΑΞΕΩΣ ΧΡΕΩΣΤΙΚΟΙ</t>
  </si>
  <si>
    <t>ΛΟΓΑΡΙΑΣΜΟΙ ΤΑΞΕΩΣ ΠΙΣΤΩΤΙΚΟΙ</t>
  </si>
  <si>
    <t>2.Χρεωστικοί Λογαριασμοί δημοσίου λογιστικού</t>
  </si>
  <si>
    <t>2.Πιστωτικοί Λογαριασμοί δημοσίου λογιστικού</t>
  </si>
  <si>
    <t>Μικτά αποτελέσματα (κέρδη) εκμετάλλευσης</t>
  </si>
  <si>
    <t>Μερικά αποτελέσματα (κέρδη) εκμετάλλευσης</t>
  </si>
  <si>
    <t>Ολικά αποτελέσματα (κέρδη) εκμετάλλευσης</t>
  </si>
  <si>
    <t>Οργανικά και έκτακτα αποτελέσματα (κέρδη)</t>
  </si>
  <si>
    <t>ΚΑΘΑΡΑ ΑΠΟΤΕΛΕΣΜΑΤΑ (κέρδη) ΧΡΗΣΗΣ</t>
  </si>
  <si>
    <t xml:space="preserve"> Κέρδη εις νέο</t>
  </si>
  <si>
    <t>Υπόλοιπο πλεονάσματος χρήσεως εις νέο</t>
  </si>
  <si>
    <t>Βόλος  4 Οκτωβρίου 2023</t>
  </si>
  <si>
    <t xml:space="preserve">Ο Αντιπρύτανης Οικονομικών, Προγραμματισμού και Ανάπτυξης </t>
  </si>
  <si>
    <t>ΧΑΡΑΛΑΜΠΟΣ ΜΠΙΛΛΙΝΗΣ</t>
  </si>
  <si>
    <t>Α.Δ.Τ. ΑΕ 272620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</si>
</sst>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);\(#,##0\)"/>
    <numFmt numFmtId="165" formatCode="#,##0.00_ ;[Red]\-#,##0.00\ "/>
    <numFmt numFmtId="166" formatCode="#,##0_);\(#,###.00\)"/>
  </numFmts>
  <fonts count="18" x14ac:knownFonts="1">
    <font>
      <sz val="10"/>
      <name val="Arial"/>
      <charset val="161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b/>
      <i/>
      <sz val="9"/>
      <name val="Arial"/>
      <family val="2"/>
      <charset val="161"/>
    </font>
    <font>
      <i/>
      <sz val="9"/>
      <name val="Arial"/>
      <family val="2"/>
      <charset val="161"/>
    </font>
    <font>
      <u/>
      <sz val="9"/>
      <name val="Arial"/>
      <family val="2"/>
      <charset val="161"/>
    </font>
    <font>
      <i/>
      <u/>
      <sz val="9"/>
      <name val="Arial"/>
      <family val="2"/>
      <charset val="161"/>
    </font>
    <font>
      <u/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  <charset val="161"/>
    </font>
    <font>
      <b/>
      <sz val="10"/>
      <name val="Arial"/>
      <family val="2"/>
      <charset val="161"/>
    </font>
    <font>
      <i/>
      <sz val="10"/>
      <name val="Arial"/>
      <family val="2"/>
      <charset val="161"/>
    </font>
    <font>
      <b/>
      <i/>
      <sz val="10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sz val="11"/>
      <name val="Arial"/>
      <family val="2"/>
      <charset val="161"/>
    </font>
    <font>
      <b/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164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7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" fontId="2" fillId="0" borderId="7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4" fontId="2" fillId="0" borderId="7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4" fontId="2" fillId="0" borderId="1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" fontId="3" fillId="0" borderId="7" xfId="0" applyNumberFormat="1" applyFont="1" applyBorder="1" applyAlignment="1">
      <alignment horizontal="right"/>
    </xf>
    <xf numFmtId="3" fontId="6" fillId="0" borderId="0" xfId="0" applyNumberFormat="1" applyFont="1" applyProtection="1">
      <protection locked="0"/>
    </xf>
    <xf numFmtId="4" fontId="2" fillId="0" borderId="7" xfId="0" applyNumberFormat="1" applyFont="1" applyBorder="1" applyAlignment="1">
      <alignment horizontal="right"/>
    </xf>
    <xf numFmtId="4" fontId="3" fillId="0" borderId="7" xfId="0" applyNumberFormat="1" applyFont="1" applyBorder="1" applyProtection="1">
      <protection locked="0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 applyProtection="1">
      <alignment horizontal="right"/>
      <protection locked="0"/>
    </xf>
    <xf numFmtId="0" fontId="2" fillId="0" borderId="7" xfId="0" applyFont="1" applyBorder="1" applyProtection="1">
      <protection locked="0"/>
    </xf>
    <xf numFmtId="1" fontId="2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4" fontId="11" fillId="0" borderId="0" xfId="0" applyNumberFormat="1" applyFont="1" applyProtection="1">
      <protection locked="0"/>
    </xf>
    <xf numFmtId="0" fontId="7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1" fillId="0" borderId="7" xfId="0" applyNumberFormat="1" applyFont="1" applyBorder="1"/>
    <xf numFmtId="0" fontId="2" fillId="0" borderId="4" xfId="0" applyFont="1" applyBorder="1" applyProtection="1">
      <protection locked="0"/>
    </xf>
    <xf numFmtId="3" fontId="3" fillId="0" borderId="3" xfId="0" applyNumberFormat="1" applyFont="1" applyBorder="1" applyProtection="1"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12" fillId="0" borderId="6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" fillId="0" borderId="6" xfId="0" applyFont="1" applyBorder="1"/>
    <xf numFmtId="0" fontId="1" fillId="0" borderId="0" xfId="0" applyFont="1"/>
    <xf numFmtId="0" fontId="13" fillId="0" borderId="0" xfId="0" applyFont="1"/>
    <xf numFmtId="0" fontId="1" fillId="0" borderId="6" xfId="0" applyFont="1" applyBorder="1" applyAlignment="1">
      <alignment horizontal="left"/>
    </xf>
    <xf numFmtId="0" fontId="14" fillId="0" borderId="0" xfId="0" applyFont="1"/>
    <xf numFmtId="165" fontId="1" fillId="0" borderId="6" xfId="0" applyNumberFormat="1" applyFont="1" applyBorder="1"/>
    <xf numFmtId="0" fontId="12" fillId="0" borderId="8" xfId="0" applyFont="1" applyBorder="1"/>
    <xf numFmtId="0" fontId="13" fillId="0" borderId="2" xfId="0" applyFont="1" applyBorder="1"/>
    <xf numFmtId="0" fontId="2" fillId="0" borderId="3" xfId="0" applyFont="1" applyBorder="1" applyProtection="1">
      <protection locked="0"/>
    </xf>
    <xf numFmtId="0" fontId="1" fillId="0" borderId="8" xfId="0" applyFont="1" applyBorder="1"/>
    <xf numFmtId="165" fontId="1" fillId="0" borderId="2" xfId="0" applyNumberFormat="1" applyFont="1" applyBorder="1"/>
    <xf numFmtId="4" fontId="12" fillId="0" borderId="9" xfId="0" applyNumberFormat="1" applyFont="1" applyBorder="1"/>
    <xf numFmtId="4" fontId="2" fillId="0" borderId="1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4" fontId="3" fillId="0" borderId="9" xfId="0" applyNumberFormat="1" applyFont="1" applyBorder="1" applyAlignment="1" applyProtection="1">
      <alignment horizontal="right"/>
      <protection locked="0"/>
    </xf>
    <xf numFmtId="4" fontId="3" fillId="2" borderId="7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/>
    <xf numFmtId="0" fontId="3" fillId="0" borderId="0" xfId="0" applyFont="1" applyAlignment="1">
      <alignment horizontal="left"/>
    </xf>
    <xf numFmtId="4" fontId="3" fillId="0" borderId="7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7" xfId="0" applyNumberFormat="1" applyFont="1" applyBorder="1"/>
    <xf numFmtId="4" fontId="3" fillId="0" borderId="9" xfId="0" applyNumberFormat="1" applyFont="1" applyBorder="1"/>
    <xf numFmtId="0" fontId="3" fillId="0" borderId="2" xfId="0" applyFont="1" applyBorder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" fontId="2" fillId="0" borderId="0" xfId="0" applyNumberFormat="1" applyFont="1"/>
    <xf numFmtId="4" fontId="7" fillId="0" borderId="0" xfId="0" applyNumberFormat="1" applyFont="1"/>
    <xf numFmtId="165" fontId="3" fillId="0" borderId="2" xfId="0" applyNumberFormat="1" applyFont="1" applyBorder="1"/>
    <xf numFmtId="166" fontId="3" fillId="0" borderId="7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4" fontId="7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" fontId="3" fillId="2" borderId="9" xfId="0" applyNumberFormat="1" applyFont="1" applyFill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6" fillId="0" borderId="6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164" fontId="16" fillId="0" borderId="7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center" vertical="center"/>
      <protection locked="0"/>
    </xf>
    <xf numFmtId="3" fontId="9" fillId="0" borderId="7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83</xdr:row>
      <xdr:rowOff>13447</xdr:rowOff>
    </xdr:from>
    <xdr:to>
      <xdr:col>8</xdr:col>
      <xdr:colOff>1102659</xdr:colOff>
      <xdr:row>137</xdr:row>
      <xdr:rowOff>103094</xdr:rowOff>
    </xdr:to>
    <xdr:sp macro="" textlink="">
      <xdr:nvSpPr>
        <xdr:cNvPr id="2" name="3 - Text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413" y="12958482"/>
          <a:ext cx="12904693" cy="7839636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lnSpc>
              <a:spcPts val="900"/>
            </a:lnSpc>
            <a:defRPr sz="1000"/>
          </a:pPr>
          <a:r>
            <a:rPr lang="el-GR" sz="900" b="1" i="0" strike="noStrik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</a:t>
          </a:r>
          <a:endParaRPr lang="el-GR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286870</xdr:colOff>
      <xdr:row>0</xdr:row>
      <xdr:rowOff>1</xdr:rowOff>
    </xdr:from>
    <xdr:to>
      <xdr:col>0</xdr:col>
      <xdr:colOff>868306</xdr:colOff>
      <xdr:row>2</xdr:row>
      <xdr:rowOff>216423</xdr:rowOff>
    </xdr:to>
    <xdr:pic>
      <xdr:nvPicPr>
        <xdr:cNvPr id="3" name="Εικόνα 2" descr="Πανεπιστήμιο Θεσσαλίας - Βικιπαίδεια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70" y="1"/>
          <a:ext cx="582706" cy="573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P104"/>
  <sheetViews>
    <sheetView tabSelected="1" topLeftCell="B46" zoomScale="140" zoomScaleNormal="140" workbookViewId="0">
      <selection activeCell="J56" sqref="J56"/>
    </sheetView>
  </sheetViews>
  <sheetFormatPr defaultColWidth="9.140625" defaultRowHeight="12" x14ac:dyDescent="0.2"/>
  <cols>
    <col min="1" max="1" width="54.28515625" style="3" customWidth="1"/>
    <col min="2" max="2" width="3" style="3" bestFit="1" customWidth="1"/>
    <col min="3" max="3" width="14.85546875" style="3" customWidth="1"/>
    <col min="4" max="4" width="13.140625" style="3" customWidth="1"/>
    <col min="5" max="5" width="14.28515625" style="3" customWidth="1"/>
    <col min="6" max="6" width="54" style="12" customWidth="1"/>
    <col min="7" max="7" width="14.7109375" style="12" customWidth="1"/>
    <col min="8" max="8" width="4.28515625" style="12" customWidth="1"/>
    <col min="9" max="9" width="16.140625" style="3" customWidth="1"/>
    <col min="10" max="10" width="12.140625" style="17" customWidth="1"/>
    <col min="11" max="11" width="11.140625" style="3" bestFit="1" customWidth="1"/>
    <col min="12" max="16384" width="9.140625" style="3"/>
  </cols>
  <sheetData>
    <row r="1" spans="1:224" s="2" customFormat="1" ht="15.4" customHeight="1" x14ac:dyDescent="0.2">
      <c r="A1" s="98" t="s">
        <v>41</v>
      </c>
      <c r="B1" s="99"/>
      <c r="C1" s="99"/>
      <c r="D1" s="99"/>
      <c r="E1" s="99"/>
      <c r="F1" s="99"/>
      <c r="G1" s="99"/>
      <c r="H1" s="99"/>
      <c r="I1" s="100"/>
      <c r="J1" s="8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</row>
    <row r="2" spans="1:224" s="2" customFormat="1" ht="12.95" customHeight="1" x14ac:dyDescent="0.25">
      <c r="A2" s="101" t="s">
        <v>48</v>
      </c>
      <c r="B2" s="102"/>
      <c r="C2" s="102"/>
      <c r="D2" s="102"/>
      <c r="E2" s="102"/>
      <c r="F2" s="102"/>
      <c r="G2" s="102"/>
      <c r="H2" s="102"/>
      <c r="I2" s="10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</row>
    <row r="3" spans="1:224" s="2" customFormat="1" ht="18.399999999999999" customHeight="1" x14ac:dyDescent="0.2">
      <c r="A3" s="106" t="s">
        <v>49</v>
      </c>
      <c r="B3" s="107"/>
      <c r="C3" s="107"/>
      <c r="D3" s="107"/>
      <c r="E3" s="107"/>
      <c r="F3" s="107"/>
      <c r="G3" s="107"/>
      <c r="H3" s="107"/>
      <c r="I3" s="108"/>
      <c r="J3" s="8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</row>
    <row r="4" spans="1:224" x14ac:dyDescent="0.2">
      <c r="A4" s="109" t="s">
        <v>1</v>
      </c>
      <c r="B4" s="110"/>
      <c r="C4" s="110"/>
      <c r="D4" s="110"/>
      <c r="E4" s="111"/>
      <c r="F4" s="112" t="s">
        <v>2</v>
      </c>
      <c r="G4" s="113"/>
      <c r="H4" s="113"/>
      <c r="I4" s="114"/>
    </row>
    <row r="5" spans="1:224" ht="12.4" customHeight="1" x14ac:dyDescent="0.2">
      <c r="A5" s="4"/>
      <c r="C5" s="115"/>
      <c r="D5" s="115"/>
      <c r="E5" s="116"/>
      <c r="F5" s="4"/>
      <c r="G5" s="3"/>
      <c r="H5" s="33"/>
      <c r="I5" s="37" t="s">
        <v>50</v>
      </c>
    </row>
    <row r="6" spans="1:224" ht="12.4" customHeight="1" x14ac:dyDescent="0.2">
      <c r="A6" s="5" t="s">
        <v>35</v>
      </c>
      <c r="B6" s="6"/>
      <c r="C6" s="104" t="s">
        <v>52</v>
      </c>
      <c r="D6" s="104"/>
      <c r="E6" s="105"/>
      <c r="F6" s="5" t="s">
        <v>3</v>
      </c>
      <c r="G6" s="9"/>
      <c r="H6" s="32"/>
      <c r="I6" s="38" t="s">
        <v>51</v>
      </c>
    </row>
    <row r="7" spans="1:224" ht="24" x14ac:dyDescent="0.2">
      <c r="A7" s="5"/>
      <c r="B7" s="6"/>
      <c r="C7" s="10" t="s">
        <v>17</v>
      </c>
      <c r="D7" s="10" t="s">
        <v>4</v>
      </c>
      <c r="E7" s="11" t="s">
        <v>18</v>
      </c>
      <c r="F7" s="5" t="s">
        <v>44</v>
      </c>
      <c r="G7" s="9"/>
      <c r="I7" s="63">
        <f>58751465.68+3405200.07</f>
        <v>62156665.75</v>
      </c>
    </row>
    <row r="8" spans="1:224" ht="12.75" thickBot="1" x14ac:dyDescent="0.25">
      <c r="A8" s="14" t="s">
        <v>33</v>
      </c>
      <c r="B8" s="6"/>
      <c r="C8" s="15"/>
      <c r="D8" s="15"/>
      <c r="E8" s="13"/>
      <c r="G8" s="16"/>
      <c r="H8" s="17"/>
      <c r="I8" s="21">
        <f>I7</f>
        <v>62156665.75</v>
      </c>
    </row>
    <row r="9" spans="1:224" ht="12.75" thickTop="1" x14ac:dyDescent="0.2">
      <c r="A9" s="18" t="s">
        <v>98</v>
      </c>
      <c r="B9" s="6"/>
      <c r="C9" s="7">
        <v>904852.34</v>
      </c>
      <c r="D9" s="7">
        <v>846975.61</v>
      </c>
      <c r="E9" s="8">
        <f>C9-D9</f>
        <v>57876.729999999981</v>
      </c>
      <c r="F9" s="39" t="s">
        <v>88</v>
      </c>
      <c r="I9" s="61"/>
    </row>
    <row r="10" spans="1:224" ht="12.75" thickBot="1" x14ac:dyDescent="0.25">
      <c r="A10" s="14"/>
      <c r="B10" s="6"/>
      <c r="C10" s="20">
        <f>SUM(C2:C5,C7:C9)</f>
        <v>904852.34</v>
      </c>
      <c r="D10" s="20">
        <f>SUM(D2:D5,D7:D9)</f>
        <v>846975.61</v>
      </c>
      <c r="E10" s="21">
        <f>SUM(E2:E5,E7:E9)</f>
        <v>57876.729999999981</v>
      </c>
      <c r="F10" s="39" t="s">
        <v>89</v>
      </c>
      <c r="I10" s="36"/>
    </row>
    <row r="11" spans="1:224" ht="12.75" thickTop="1" x14ac:dyDescent="0.2">
      <c r="A11" s="14" t="s">
        <v>34</v>
      </c>
      <c r="B11" s="6"/>
      <c r="C11" s="7"/>
      <c r="D11" s="7"/>
      <c r="E11" s="8"/>
      <c r="F11" s="60" t="s">
        <v>90</v>
      </c>
      <c r="I11" s="28">
        <v>0</v>
      </c>
    </row>
    <row r="12" spans="1:224" x14ac:dyDescent="0.2">
      <c r="A12" s="14"/>
      <c r="B12" s="6"/>
      <c r="C12" s="7"/>
      <c r="D12" s="7"/>
      <c r="E12" s="8"/>
      <c r="F12" s="60" t="s">
        <v>91</v>
      </c>
      <c r="I12" s="28">
        <v>32896375.510000002</v>
      </c>
    </row>
    <row r="13" spans="1:224" ht="12.75" thickBot="1" x14ac:dyDescent="0.25">
      <c r="A13" s="4" t="s">
        <v>20</v>
      </c>
      <c r="B13" s="26"/>
      <c r="C13" s="7">
        <v>36093798.100000001</v>
      </c>
      <c r="D13" s="7">
        <v>0</v>
      </c>
      <c r="E13" s="8">
        <f>C13-D13</f>
        <v>36093798.100000001</v>
      </c>
      <c r="F13" s="60"/>
      <c r="I13" s="21">
        <f>SUM(I11:I12)</f>
        <v>32896375.510000002</v>
      </c>
    </row>
    <row r="14" spans="1:224" ht="12.75" thickTop="1" x14ac:dyDescent="0.2">
      <c r="A14" s="4" t="s">
        <v>21</v>
      </c>
      <c r="B14" s="6"/>
      <c r="C14" s="7">
        <v>89061191.950000003</v>
      </c>
      <c r="D14" s="7">
        <v>73702025.840000004</v>
      </c>
      <c r="E14" s="25">
        <f t="shared" ref="E14:E19" si="0">C14-D14</f>
        <v>15359166.109999999</v>
      </c>
      <c r="F14" s="60"/>
      <c r="I14" s="36"/>
    </row>
    <row r="15" spans="1:224" x14ac:dyDescent="0.2">
      <c r="A15" s="4" t="s">
        <v>22</v>
      </c>
      <c r="B15" s="6"/>
      <c r="C15" s="7"/>
      <c r="D15" s="7"/>
      <c r="E15" s="25"/>
      <c r="F15" s="14" t="s">
        <v>92</v>
      </c>
      <c r="G15" s="19"/>
      <c r="H15" s="17"/>
      <c r="I15" s="36"/>
    </row>
    <row r="16" spans="1:224" ht="12.75" x14ac:dyDescent="0.2">
      <c r="A16" s="4" t="s">
        <v>5</v>
      </c>
      <c r="B16" s="6"/>
      <c r="C16" s="7">
        <v>744802.03</v>
      </c>
      <c r="D16" s="7">
        <v>428063.95</v>
      </c>
      <c r="E16" s="8">
        <f t="shared" si="0"/>
        <v>316738.08</v>
      </c>
      <c r="F16" s="4" t="s">
        <v>111</v>
      </c>
      <c r="G16" s="3"/>
      <c r="H16" s="22"/>
      <c r="I16" s="87">
        <f>I61</f>
        <v>2436.0964999999123</v>
      </c>
      <c r="J16" s="84"/>
    </row>
    <row r="17" spans="1:11" ht="12.75" thickBot="1" x14ac:dyDescent="0.25">
      <c r="A17" s="4" t="s">
        <v>23</v>
      </c>
      <c r="B17" s="6"/>
      <c r="C17" s="7">
        <v>612394.23</v>
      </c>
      <c r="D17" s="7">
        <v>279660.15999999997</v>
      </c>
      <c r="E17" s="25">
        <f t="shared" si="0"/>
        <v>332734.07</v>
      </c>
      <c r="F17" s="35"/>
      <c r="G17" s="23"/>
      <c r="H17" s="22"/>
      <c r="I17" s="21">
        <f>I16</f>
        <v>2436.0964999999123</v>
      </c>
    </row>
    <row r="18" spans="1:11" ht="12.75" thickTop="1" x14ac:dyDescent="0.2">
      <c r="A18" s="4" t="s">
        <v>24</v>
      </c>
      <c r="B18" s="6"/>
      <c r="C18" s="7">
        <v>19263445.120000001</v>
      </c>
      <c r="D18" s="7">
        <v>16309733.27</v>
      </c>
      <c r="E18" s="25">
        <f t="shared" si="0"/>
        <v>2953711.8500000015</v>
      </c>
      <c r="F18" s="4"/>
      <c r="G18" s="3"/>
      <c r="H18" s="24"/>
      <c r="I18" s="25"/>
    </row>
    <row r="19" spans="1:11" ht="12.75" thickBot="1" x14ac:dyDescent="0.25">
      <c r="A19" s="4" t="s">
        <v>25</v>
      </c>
      <c r="B19" s="6"/>
      <c r="C19" s="7">
        <v>11867517.49</v>
      </c>
      <c r="D19" s="7">
        <v>0</v>
      </c>
      <c r="E19" s="25">
        <f t="shared" si="0"/>
        <v>11867517.49</v>
      </c>
      <c r="F19" s="5" t="s">
        <v>97</v>
      </c>
      <c r="G19" s="9"/>
      <c r="H19" s="7"/>
      <c r="I19" s="21">
        <f>I8+I13+I17</f>
        <v>95055477.3565</v>
      </c>
    </row>
    <row r="20" spans="1:11" ht="13.5" thickTop="1" thickBot="1" x14ac:dyDescent="0.25">
      <c r="A20" s="4"/>
      <c r="B20" s="6"/>
      <c r="C20" s="20">
        <f>SUM(C13:C19)</f>
        <v>157643148.92000002</v>
      </c>
      <c r="D20" s="20">
        <f>SUM(D13:D19)</f>
        <v>90719483.219999999</v>
      </c>
      <c r="E20" s="21">
        <f>SUM(E13:E19)</f>
        <v>66923665.700000003</v>
      </c>
      <c r="F20" s="4"/>
      <c r="G20" s="3"/>
      <c r="H20" s="7"/>
      <c r="I20" s="8"/>
    </row>
    <row r="21" spans="1:11" ht="12.75" thickTop="1" x14ac:dyDescent="0.2">
      <c r="A21" s="4"/>
      <c r="B21" s="6"/>
      <c r="C21" s="7"/>
      <c r="D21" s="7"/>
      <c r="E21" s="8"/>
      <c r="F21" s="4"/>
      <c r="G21" s="3"/>
      <c r="H21" s="7"/>
      <c r="I21" s="36"/>
    </row>
    <row r="22" spans="1:11" ht="12.75" thickBot="1" x14ac:dyDescent="0.25">
      <c r="A22" s="5" t="s">
        <v>6</v>
      </c>
      <c r="B22" s="6"/>
      <c r="C22" s="20">
        <f>C20+C10</f>
        <v>158548001.26000002</v>
      </c>
      <c r="D22" s="20">
        <f>D20+D10</f>
        <v>91566458.829999998</v>
      </c>
      <c r="E22" s="21">
        <f>E20+E10</f>
        <v>66981542.43</v>
      </c>
      <c r="F22" s="5"/>
      <c r="G22" s="9"/>
      <c r="H22" s="7"/>
      <c r="I22" s="8"/>
    </row>
    <row r="23" spans="1:11" ht="12.75" thickTop="1" x14ac:dyDescent="0.2">
      <c r="A23" s="4"/>
      <c r="B23" s="6"/>
      <c r="C23" s="7"/>
      <c r="D23" s="7"/>
      <c r="E23" s="8"/>
      <c r="F23" s="5" t="s">
        <v>8</v>
      </c>
      <c r="G23" s="9"/>
      <c r="H23" s="7"/>
      <c r="I23" s="8"/>
    </row>
    <row r="24" spans="1:11" x14ac:dyDescent="0.2">
      <c r="A24" s="14" t="s">
        <v>79</v>
      </c>
      <c r="B24" s="6"/>
      <c r="C24" s="7"/>
      <c r="D24" s="7"/>
      <c r="E24" s="8"/>
      <c r="F24" s="4" t="s">
        <v>26</v>
      </c>
      <c r="G24" s="3"/>
      <c r="H24" s="7"/>
      <c r="I24" s="8"/>
    </row>
    <row r="25" spans="1:11" x14ac:dyDescent="0.2">
      <c r="A25" s="14" t="s">
        <v>7</v>
      </c>
      <c r="B25" s="6"/>
      <c r="C25" s="7"/>
      <c r="D25" s="7"/>
      <c r="E25" s="8"/>
      <c r="F25" s="4" t="s">
        <v>15</v>
      </c>
      <c r="G25" s="3"/>
      <c r="H25" s="7"/>
      <c r="I25" s="8">
        <v>700000</v>
      </c>
      <c r="K25" s="17"/>
    </row>
    <row r="26" spans="1:11" x14ac:dyDescent="0.2">
      <c r="A26" s="4"/>
      <c r="B26" s="6"/>
      <c r="C26" s="7"/>
      <c r="D26" s="7"/>
      <c r="E26" s="8"/>
      <c r="F26" s="4" t="s">
        <v>27</v>
      </c>
      <c r="G26" s="3"/>
      <c r="H26" s="7"/>
      <c r="I26" s="8">
        <v>1100000</v>
      </c>
      <c r="J26" s="85"/>
      <c r="K26" s="85"/>
    </row>
    <row r="27" spans="1:11" ht="12.75" thickBot="1" x14ac:dyDescent="0.25">
      <c r="A27" s="4" t="s">
        <v>45</v>
      </c>
      <c r="B27" s="6"/>
      <c r="D27" s="7">
        <f>1037750+464601.9+14339651.06</f>
        <v>15842002.960000001</v>
      </c>
      <c r="E27" s="28"/>
      <c r="F27" s="4"/>
      <c r="G27" s="3"/>
      <c r="H27" s="7"/>
      <c r="I27" s="21">
        <f>SUM(I25:I26)</f>
        <v>1800000</v>
      </c>
      <c r="K27" s="17"/>
    </row>
    <row r="28" spans="1:11" ht="12.75" thickTop="1" x14ac:dyDescent="0.2">
      <c r="A28" s="35" t="s">
        <v>77</v>
      </c>
      <c r="B28" s="6"/>
      <c r="C28" s="7">
        <v>0</v>
      </c>
      <c r="D28" s="7"/>
      <c r="E28" s="8"/>
      <c r="I28" s="61"/>
      <c r="K28" s="17"/>
    </row>
    <row r="29" spans="1:11" x14ac:dyDescent="0.2">
      <c r="A29" s="4" t="s">
        <v>76</v>
      </c>
      <c r="B29" s="6"/>
      <c r="C29" s="30">
        <f>994123.06+4800189.79</f>
        <v>5794312.8499999996</v>
      </c>
      <c r="D29" s="29">
        <f>SUM(C28:C29)</f>
        <v>5794312.8499999996</v>
      </c>
      <c r="E29" s="25">
        <f>D27-D29</f>
        <v>10047690.110000001</v>
      </c>
      <c r="F29" s="5" t="s">
        <v>38</v>
      </c>
      <c r="G29" s="9"/>
      <c r="H29" s="7"/>
      <c r="I29" s="8"/>
    </row>
    <row r="30" spans="1:11" x14ac:dyDescent="0.2">
      <c r="A30" s="4" t="s">
        <v>46</v>
      </c>
      <c r="B30" s="6"/>
      <c r="C30" s="17"/>
      <c r="D30" s="7"/>
      <c r="E30" s="8">
        <v>0</v>
      </c>
      <c r="F30" s="14" t="s">
        <v>11</v>
      </c>
      <c r="G30" s="9"/>
      <c r="H30" s="7"/>
      <c r="I30" s="8"/>
      <c r="K30" s="86"/>
    </row>
    <row r="31" spans="1:11" ht="12.75" thickBot="1" x14ac:dyDescent="0.25">
      <c r="A31" s="4"/>
      <c r="B31" s="6"/>
      <c r="C31" s="17"/>
      <c r="D31" s="30"/>
      <c r="E31" s="21">
        <f>SUM(E29:E30)</f>
        <v>10047690.110000001</v>
      </c>
      <c r="F31" s="3" t="s">
        <v>28</v>
      </c>
      <c r="G31" s="3"/>
      <c r="H31" s="7"/>
      <c r="I31" s="8">
        <v>1876153.42</v>
      </c>
    </row>
    <row r="32" spans="1:11" ht="13.5" thickTop="1" thickBot="1" x14ac:dyDescent="0.25">
      <c r="A32" s="5" t="s">
        <v>9</v>
      </c>
      <c r="B32" s="6"/>
      <c r="C32" s="17"/>
      <c r="D32" s="7"/>
      <c r="E32" s="21">
        <f>E31+E22</f>
        <v>77029232.540000007</v>
      </c>
      <c r="F32" s="3" t="s">
        <v>29</v>
      </c>
      <c r="G32" s="3"/>
      <c r="H32" s="7"/>
      <c r="I32" s="8">
        <v>0</v>
      </c>
      <c r="K32" s="86"/>
    </row>
    <row r="33" spans="1:11" ht="12.75" thickTop="1" x14ac:dyDescent="0.2">
      <c r="A33" s="4"/>
      <c r="B33" s="6"/>
      <c r="C33" s="17"/>
      <c r="D33" s="7"/>
      <c r="E33" s="8"/>
      <c r="F33" s="3" t="s">
        <v>30</v>
      </c>
      <c r="G33" s="3"/>
      <c r="H33" s="7"/>
      <c r="I33" s="8">
        <v>84580.04</v>
      </c>
    </row>
    <row r="34" spans="1:11" x14ac:dyDescent="0.2">
      <c r="A34" s="5" t="s">
        <v>10</v>
      </c>
      <c r="B34" s="6"/>
      <c r="C34" s="17"/>
      <c r="D34" s="7"/>
      <c r="E34" s="8"/>
      <c r="F34" s="3" t="s">
        <v>31</v>
      </c>
      <c r="G34" s="3"/>
      <c r="H34" s="7"/>
      <c r="I34" s="8">
        <v>2352.06</v>
      </c>
    </row>
    <row r="35" spans="1:11" x14ac:dyDescent="0.2">
      <c r="A35" s="14" t="s">
        <v>36</v>
      </c>
      <c r="B35" s="6"/>
      <c r="C35" s="17"/>
      <c r="D35" s="7"/>
      <c r="E35" s="8"/>
      <c r="F35" s="3" t="s">
        <v>32</v>
      </c>
      <c r="G35" s="3"/>
      <c r="H35" s="7"/>
      <c r="I35" s="8">
        <v>0</v>
      </c>
    </row>
    <row r="36" spans="1:11" x14ac:dyDescent="0.2">
      <c r="A36" s="4" t="s">
        <v>75</v>
      </c>
      <c r="B36" s="6"/>
      <c r="C36" s="17"/>
      <c r="D36" s="7"/>
      <c r="E36" s="8">
        <f>5506.49+1184120.45-7350.14+4992.65-1600</f>
        <v>1185669.45</v>
      </c>
      <c r="F36" s="3" t="s">
        <v>12</v>
      </c>
      <c r="G36" s="3"/>
      <c r="H36" s="7"/>
      <c r="I36" s="8">
        <v>0</v>
      </c>
    </row>
    <row r="37" spans="1:11" x14ac:dyDescent="0.2">
      <c r="A37" s="4" t="s">
        <v>78</v>
      </c>
      <c r="B37" s="6"/>
      <c r="C37" s="17"/>
      <c r="D37" s="7"/>
      <c r="E37" s="8">
        <v>11300</v>
      </c>
      <c r="F37" s="3" t="s">
        <v>47</v>
      </c>
      <c r="G37" s="3"/>
      <c r="H37" s="7"/>
      <c r="I37" s="8">
        <f>525747.62+767.2+2704.39</f>
        <v>529219.21</v>
      </c>
    </row>
    <row r="38" spans="1:11" ht="12.75" thickBot="1" x14ac:dyDescent="0.25">
      <c r="A38" s="5"/>
      <c r="B38" s="6"/>
      <c r="C38" s="17"/>
      <c r="D38" s="7"/>
      <c r="E38" s="21">
        <f>SUM(E36:E37)</f>
        <v>1196969.45</v>
      </c>
      <c r="F38" s="3"/>
      <c r="G38" s="3"/>
      <c r="H38" s="7"/>
      <c r="I38" s="21">
        <f>SUM(I31:I37)</f>
        <v>2492304.73</v>
      </c>
    </row>
    <row r="39" spans="1:11" ht="13.5" thickTop="1" thickBot="1" x14ac:dyDescent="0.25">
      <c r="A39" s="14" t="s">
        <v>37</v>
      </c>
      <c r="B39" s="6"/>
      <c r="C39" s="7"/>
      <c r="D39" s="7"/>
      <c r="E39" s="8"/>
      <c r="F39" s="9" t="s">
        <v>99</v>
      </c>
      <c r="G39" s="9"/>
      <c r="H39" s="7"/>
      <c r="I39" s="21">
        <f>I38</f>
        <v>2492304.73</v>
      </c>
    </row>
    <row r="40" spans="1:11" ht="12.75" thickTop="1" x14ac:dyDescent="0.2">
      <c r="A40" s="4" t="s">
        <v>19</v>
      </c>
      <c r="B40" s="6"/>
      <c r="C40" s="7"/>
      <c r="D40" s="7"/>
      <c r="E40" s="63">
        <v>21441721.66</v>
      </c>
      <c r="I40" s="61"/>
    </row>
    <row r="41" spans="1:11" ht="12.75" thickBot="1" x14ac:dyDescent="0.25">
      <c r="A41" s="4"/>
      <c r="B41" s="6"/>
      <c r="C41" s="7"/>
      <c r="D41" s="7"/>
      <c r="E41" s="21">
        <f>SUM(E40:E40)</f>
        <v>21441721.66</v>
      </c>
      <c r="I41" s="36"/>
      <c r="K41" s="9"/>
    </row>
    <row r="42" spans="1:11" s="9" customFormat="1" ht="13.5" thickTop="1" thickBot="1" x14ac:dyDescent="0.25">
      <c r="A42" s="5" t="s">
        <v>81</v>
      </c>
      <c r="B42" s="6"/>
      <c r="C42" s="7"/>
      <c r="D42" s="7"/>
      <c r="E42" s="21">
        <f>E41+E38</f>
        <v>22638691.109999999</v>
      </c>
      <c r="I42" s="31"/>
      <c r="J42" s="83"/>
    </row>
    <row r="43" spans="1:11" s="9" customFormat="1" ht="12.75" thickTop="1" x14ac:dyDescent="0.2">
      <c r="A43" s="4"/>
      <c r="B43" s="6"/>
      <c r="C43" s="7"/>
      <c r="D43" s="7"/>
      <c r="E43" s="8"/>
      <c r="I43" s="31"/>
      <c r="J43" s="83"/>
    </row>
    <row r="44" spans="1:11" s="9" customFormat="1" x14ac:dyDescent="0.2">
      <c r="A44" s="5" t="s">
        <v>82</v>
      </c>
      <c r="B44" s="6"/>
      <c r="C44" s="7"/>
      <c r="D44" s="7"/>
      <c r="E44" s="8"/>
      <c r="F44" s="5" t="s">
        <v>93</v>
      </c>
      <c r="I44" s="31"/>
      <c r="J44" s="83"/>
    </row>
    <row r="45" spans="1:11" s="9" customFormat="1" x14ac:dyDescent="0.2">
      <c r="A45" s="4" t="s">
        <v>83</v>
      </c>
      <c r="B45" s="6"/>
      <c r="D45" s="7"/>
      <c r="E45" s="8">
        <v>173368.08</v>
      </c>
      <c r="F45" s="4" t="s">
        <v>94</v>
      </c>
      <c r="I45" s="8">
        <v>493509.64</v>
      </c>
      <c r="J45" s="83"/>
    </row>
    <row r="46" spans="1:11" s="9" customFormat="1" ht="12.75" thickBot="1" x14ac:dyDescent="0.25">
      <c r="A46" s="4"/>
      <c r="B46" s="6"/>
      <c r="C46" s="7"/>
      <c r="D46" s="7"/>
      <c r="E46" s="59">
        <f>E45</f>
        <v>173368.08</v>
      </c>
      <c r="I46" s="21">
        <f>SUM(I44:I45)</f>
        <v>493509.64</v>
      </c>
      <c r="J46" s="83"/>
    </row>
    <row r="47" spans="1:11" s="9" customFormat="1" ht="12.75" thickTop="1" x14ac:dyDescent="0.2">
      <c r="A47" s="4"/>
      <c r="B47" s="6"/>
      <c r="C47" s="7"/>
      <c r="D47" s="7"/>
      <c r="E47" s="8"/>
      <c r="F47" s="3"/>
      <c r="G47" s="3"/>
      <c r="H47" s="7"/>
      <c r="I47" s="62"/>
      <c r="J47" s="83"/>
    </row>
    <row r="48" spans="1:11" s="9" customFormat="1" ht="12.75" thickBot="1" x14ac:dyDescent="0.25">
      <c r="A48" s="5" t="s">
        <v>80</v>
      </c>
      <c r="B48" s="6"/>
      <c r="C48" s="7"/>
      <c r="D48" s="7"/>
      <c r="E48" s="21">
        <f>E46+E42+E32</f>
        <v>99841291.730000004</v>
      </c>
      <c r="F48" s="9" t="s">
        <v>13</v>
      </c>
      <c r="H48" s="7"/>
      <c r="I48" s="21">
        <f>I46+I39+I27+I19</f>
        <v>99841291.726500005</v>
      </c>
      <c r="J48" s="34"/>
    </row>
    <row r="49" spans="1:10" s="9" customFormat="1" ht="12.75" thickTop="1" x14ac:dyDescent="0.2">
      <c r="A49" s="5"/>
      <c r="B49" s="6"/>
      <c r="C49" s="7"/>
      <c r="D49" s="7"/>
      <c r="E49" s="27"/>
      <c r="H49" s="7"/>
      <c r="I49" s="27"/>
      <c r="J49" s="34"/>
    </row>
    <row r="50" spans="1:10" s="9" customFormat="1" x14ac:dyDescent="0.2">
      <c r="A50" s="5" t="s">
        <v>101</v>
      </c>
      <c r="B50" s="6"/>
      <c r="C50" s="7"/>
      <c r="D50" s="7"/>
      <c r="E50" s="8">
        <v>31946098.16</v>
      </c>
      <c r="F50" s="5" t="s">
        <v>102</v>
      </c>
      <c r="H50" s="7"/>
      <c r="I50" s="8">
        <v>31946098.16</v>
      </c>
      <c r="J50" s="34"/>
    </row>
    <row r="51" spans="1:10" s="9" customFormat="1" ht="12.75" thickBot="1" x14ac:dyDescent="0.25">
      <c r="A51" s="4" t="s">
        <v>103</v>
      </c>
      <c r="B51" s="6"/>
      <c r="C51" s="7"/>
      <c r="D51" s="7"/>
      <c r="E51" s="59">
        <f>E50</f>
        <v>31946098.16</v>
      </c>
      <c r="F51" s="4" t="s">
        <v>104</v>
      </c>
      <c r="H51" s="7"/>
      <c r="I51" s="59">
        <f>I50</f>
        <v>31946098.16</v>
      </c>
      <c r="J51" s="34"/>
    </row>
    <row r="52" spans="1:10" s="9" customFormat="1" ht="12.75" thickTop="1" x14ac:dyDescent="0.2">
      <c r="A52" s="5"/>
      <c r="B52" s="6"/>
      <c r="C52" s="7"/>
      <c r="D52" s="7"/>
      <c r="E52" s="27"/>
      <c r="H52" s="7"/>
      <c r="I52" s="27"/>
      <c r="J52" s="34"/>
    </row>
    <row r="53" spans="1:10" s="9" customFormat="1" ht="12.75" x14ac:dyDescent="0.2">
      <c r="A53" s="92" t="s">
        <v>53</v>
      </c>
      <c r="B53" s="93"/>
      <c r="C53" s="93"/>
      <c r="D53" s="93"/>
      <c r="E53" s="94"/>
      <c r="F53" s="117" t="s">
        <v>74</v>
      </c>
      <c r="G53" s="118"/>
      <c r="H53" s="118"/>
      <c r="I53" s="119"/>
      <c r="J53" s="34"/>
    </row>
    <row r="54" spans="1:10" s="9" customFormat="1" ht="12.75" x14ac:dyDescent="0.2">
      <c r="A54" s="95" t="s">
        <v>54</v>
      </c>
      <c r="B54" s="96"/>
      <c r="C54" s="96"/>
      <c r="D54" s="96"/>
      <c r="E54" s="97"/>
      <c r="F54" s="120"/>
      <c r="G54" s="121"/>
      <c r="H54" s="121"/>
      <c r="I54" s="122"/>
      <c r="J54" s="34"/>
    </row>
    <row r="55" spans="1:10" s="9" customFormat="1" x14ac:dyDescent="0.2">
      <c r="A55" s="41"/>
      <c r="B55" s="42"/>
      <c r="C55" s="43"/>
      <c r="D55" s="43"/>
      <c r="E55" s="80" t="s">
        <v>100</v>
      </c>
      <c r="F55" s="41"/>
      <c r="G55" s="55"/>
      <c r="H55" s="43"/>
      <c r="I55" s="80" t="s">
        <v>100</v>
      </c>
      <c r="J55" s="34"/>
    </row>
    <row r="56" spans="1:10" s="9" customFormat="1" ht="12.75" x14ac:dyDescent="0.2">
      <c r="A56" s="44" t="s">
        <v>73</v>
      </c>
      <c r="C56" s="45"/>
      <c r="D56" s="46"/>
      <c r="E56" s="81" t="s">
        <v>51</v>
      </c>
      <c r="F56" s="5"/>
      <c r="I56" s="81" t="s">
        <v>51</v>
      </c>
      <c r="J56" s="34"/>
    </row>
    <row r="57" spans="1:10" s="9" customFormat="1" ht="12.75" x14ac:dyDescent="0.2">
      <c r="A57" s="47" t="s">
        <v>66</v>
      </c>
      <c r="B57" s="48"/>
      <c r="C57" s="65"/>
      <c r="D57" s="7">
        <v>49376.4</v>
      </c>
      <c r="E57" s="66"/>
      <c r="F57" s="47" t="s">
        <v>84</v>
      </c>
      <c r="G57" s="46"/>
      <c r="H57" s="46"/>
      <c r="I57" s="71">
        <f>E83</f>
        <v>94911.766499999911</v>
      </c>
      <c r="J57" s="34"/>
    </row>
    <row r="58" spans="1:10" s="9" customFormat="1" ht="12.75" x14ac:dyDescent="0.2">
      <c r="A58" s="47" t="s">
        <v>67</v>
      </c>
      <c r="B58" s="49"/>
      <c r="C58" s="67"/>
      <c r="D58" s="74">
        <v>225.81</v>
      </c>
      <c r="E58" s="66"/>
      <c r="F58" s="47" t="s">
        <v>85</v>
      </c>
      <c r="G58" s="64"/>
      <c r="H58" s="64"/>
      <c r="I58" s="40"/>
      <c r="J58" s="34"/>
    </row>
    <row r="59" spans="1:10" s="9" customFormat="1" ht="12.75" x14ac:dyDescent="0.2">
      <c r="A59" s="47" t="s">
        <v>96</v>
      </c>
      <c r="B59" s="49"/>
      <c r="C59" s="67"/>
      <c r="D59" s="75">
        <v>16107304.460000001</v>
      </c>
      <c r="E59" s="66">
        <f>D59+D58+D57</f>
        <v>16156906.670000002</v>
      </c>
      <c r="F59" s="47" t="s">
        <v>86</v>
      </c>
      <c r="G59" s="64"/>
      <c r="H59" s="64"/>
      <c r="I59" s="40">
        <v>0</v>
      </c>
      <c r="J59" s="34"/>
    </row>
    <row r="60" spans="1:10" s="9" customFormat="1" ht="12.75" x14ac:dyDescent="0.2">
      <c r="A60" s="47" t="s">
        <v>70</v>
      </c>
      <c r="B60" s="49"/>
      <c r="C60" s="67"/>
      <c r="D60" s="74"/>
      <c r="E60" s="72">
        <v>15438080.470000001</v>
      </c>
      <c r="F60" s="47" t="s">
        <v>87</v>
      </c>
      <c r="G60" s="64"/>
      <c r="H60" s="64"/>
      <c r="I60" s="79">
        <v>-92475.67</v>
      </c>
      <c r="J60" s="34"/>
    </row>
    <row r="61" spans="1:10" s="9" customFormat="1" ht="13.5" thickBot="1" x14ac:dyDescent="0.25">
      <c r="A61" s="47" t="s">
        <v>105</v>
      </c>
      <c r="B61" s="49"/>
      <c r="C61" s="68"/>
      <c r="D61" s="74"/>
      <c r="E61" s="66">
        <f>E59-E60</f>
        <v>718826.20000000112</v>
      </c>
      <c r="F61" s="52" t="s">
        <v>110</v>
      </c>
      <c r="G61" s="64"/>
      <c r="H61" s="64"/>
      <c r="I61" s="21">
        <f>I57+I60</f>
        <v>2436.0964999999123</v>
      </c>
      <c r="J61" s="34"/>
    </row>
    <row r="62" spans="1:10" s="9" customFormat="1" ht="13.5" thickTop="1" x14ac:dyDescent="0.2">
      <c r="A62" s="47" t="s">
        <v>56</v>
      </c>
      <c r="B62" s="49"/>
      <c r="C62" s="68"/>
      <c r="D62" s="74"/>
      <c r="E62" s="72">
        <v>280401.36</v>
      </c>
      <c r="F62" s="5"/>
      <c r="I62" s="40"/>
      <c r="J62" s="34"/>
    </row>
    <row r="63" spans="1:10" s="9" customFormat="1" ht="12.75" x14ac:dyDescent="0.2">
      <c r="A63" s="47" t="s">
        <v>0</v>
      </c>
      <c r="B63" s="49"/>
      <c r="C63" s="68"/>
      <c r="D63" s="74"/>
      <c r="E63" s="66">
        <f>E62+E61</f>
        <v>999227.5600000011</v>
      </c>
      <c r="F63" s="90" t="s">
        <v>112</v>
      </c>
      <c r="G63" s="91"/>
      <c r="H63" s="91"/>
      <c r="I63" s="40"/>
      <c r="J63" s="34"/>
    </row>
    <row r="64" spans="1:10" s="9" customFormat="1" ht="12.75" x14ac:dyDescent="0.2">
      <c r="A64" s="47" t="s">
        <v>68</v>
      </c>
      <c r="B64" s="49"/>
      <c r="C64" s="68"/>
      <c r="D64" s="74">
        <v>2468513.9035000009</v>
      </c>
      <c r="E64" s="66"/>
      <c r="F64" s="88" t="s">
        <v>113</v>
      </c>
      <c r="G64" s="89"/>
      <c r="H64" s="89"/>
      <c r="I64" s="40"/>
      <c r="J64" s="34"/>
    </row>
    <row r="65" spans="1:10" s="9" customFormat="1" ht="12.75" x14ac:dyDescent="0.2">
      <c r="A65" s="47" t="s">
        <v>69</v>
      </c>
      <c r="B65" s="49"/>
      <c r="C65" s="68"/>
      <c r="D65" s="75">
        <v>0</v>
      </c>
      <c r="E65" s="72">
        <f>D64+D65</f>
        <v>2468513.9035000009</v>
      </c>
      <c r="F65" s="88"/>
      <c r="G65" s="89"/>
      <c r="H65" s="89"/>
      <c r="I65" s="40"/>
      <c r="J65" s="34"/>
    </row>
    <row r="66" spans="1:10" s="9" customFormat="1" ht="12.75" x14ac:dyDescent="0.2">
      <c r="A66" s="47" t="s">
        <v>106</v>
      </c>
      <c r="B66" s="49"/>
      <c r="C66" s="68"/>
      <c r="D66" s="74"/>
      <c r="E66" s="79">
        <f>E63-E65</f>
        <v>-1469286.3435</v>
      </c>
      <c r="F66" s="5"/>
      <c r="I66" s="40"/>
      <c r="J66" s="34"/>
    </row>
    <row r="67" spans="1:10" s="9" customFormat="1" ht="12.75" x14ac:dyDescent="0.2">
      <c r="A67" s="47" t="s">
        <v>57</v>
      </c>
      <c r="B67" s="49"/>
      <c r="C67" s="68"/>
      <c r="D67" s="74"/>
      <c r="E67" s="66"/>
      <c r="F67" s="88" t="s">
        <v>114</v>
      </c>
      <c r="G67" s="89"/>
      <c r="H67" s="89"/>
      <c r="I67" s="40"/>
      <c r="J67" s="34"/>
    </row>
    <row r="68" spans="1:10" s="9" customFormat="1" ht="12.75" x14ac:dyDescent="0.2">
      <c r="A68" s="50" t="s">
        <v>95</v>
      </c>
      <c r="B68" s="49"/>
      <c r="C68" s="65"/>
      <c r="D68" s="74">
        <v>294630.96999999997</v>
      </c>
      <c r="E68" s="66"/>
      <c r="F68" s="88" t="s">
        <v>115</v>
      </c>
      <c r="G68" s="89"/>
      <c r="H68" s="89"/>
      <c r="I68" s="40"/>
      <c r="J68" s="34"/>
    </row>
    <row r="69" spans="1:10" s="9" customFormat="1" ht="12.75" x14ac:dyDescent="0.2">
      <c r="A69" s="47" t="s">
        <v>71</v>
      </c>
      <c r="B69" s="49"/>
      <c r="C69" s="68"/>
      <c r="D69" s="77">
        <v>0</v>
      </c>
      <c r="E69" s="66">
        <f>D69+D68</f>
        <v>294630.96999999997</v>
      </c>
      <c r="F69" s="5"/>
      <c r="I69" s="40"/>
      <c r="J69" s="34"/>
    </row>
    <row r="70" spans="1:10" s="9" customFormat="1" ht="12.75" x14ac:dyDescent="0.2">
      <c r="A70" s="47" t="s">
        <v>107</v>
      </c>
      <c r="B70" s="48"/>
      <c r="C70" s="69"/>
      <c r="D70" s="74"/>
      <c r="E70" s="79">
        <f>E69+E66</f>
        <v>-1174655.3735</v>
      </c>
      <c r="F70" s="88" t="s">
        <v>43</v>
      </c>
      <c r="G70" s="89"/>
      <c r="H70" s="89"/>
      <c r="I70" s="40"/>
      <c r="J70" s="34"/>
    </row>
    <row r="71" spans="1:10" s="9" customFormat="1" ht="12.75" x14ac:dyDescent="0.2">
      <c r="A71" s="44" t="s">
        <v>58</v>
      </c>
      <c r="B71" s="51"/>
      <c r="C71" s="70"/>
      <c r="D71" s="76"/>
      <c r="E71" s="71"/>
      <c r="F71" s="88"/>
      <c r="G71" s="89"/>
      <c r="H71" s="89"/>
      <c r="I71" s="40"/>
      <c r="J71" s="34"/>
    </row>
    <row r="72" spans="1:10" s="9" customFormat="1" ht="12.75" x14ac:dyDescent="0.2">
      <c r="A72" s="52" t="s">
        <v>59</v>
      </c>
      <c r="B72" s="64"/>
      <c r="C72" s="67"/>
      <c r="D72" s="74">
        <v>0</v>
      </c>
      <c r="E72" s="66"/>
      <c r="F72" s="5"/>
      <c r="I72" s="40"/>
      <c r="J72" s="34"/>
    </row>
    <row r="73" spans="1:10" s="9" customFormat="1" ht="12.75" x14ac:dyDescent="0.2">
      <c r="A73" s="52" t="s">
        <v>60</v>
      </c>
      <c r="B73" s="64"/>
      <c r="C73" s="67"/>
      <c r="D73" s="74">
        <v>0</v>
      </c>
      <c r="E73" s="66"/>
      <c r="F73" s="88" t="s">
        <v>14</v>
      </c>
      <c r="G73" s="89"/>
      <c r="H73" s="89"/>
      <c r="I73" s="40"/>
      <c r="J73" s="34"/>
    </row>
    <row r="74" spans="1:10" s="9" customFormat="1" ht="12.75" x14ac:dyDescent="0.2">
      <c r="A74" s="52" t="s">
        <v>61</v>
      </c>
      <c r="B74" s="64"/>
      <c r="C74" s="67"/>
      <c r="D74" s="75">
        <v>1269567.1399999999</v>
      </c>
      <c r="E74" s="66"/>
      <c r="F74" s="88" t="s">
        <v>39</v>
      </c>
      <c r="G74" s="89"/>
      <c r="H74" s="89"/>
      <c r="I74" s="40"/>
      <c r="J74" s="34"/>
    </row>
    <row r="75" spans="1:10" s="9" customFormat="1" ht="12.75" x14ac:dyDescent="0.2">
      <c r="A75" s="52" t="s">
        <v>55</v>
      </c>
      <c r="B75" s="49"/>
      <c r="C75" s="65"/>
      <c r="D75" s="74">
        <f>SUM(D72:D74)</f>
        <v>1269567.1399999999</v>
      </c>
      <c r="E75" s="66"/>
      <c r="F75" s="5"/>
      <c r="I75" s="40"/>
      <c r="J75" s="34"/>
    </row>
    <row r="76" spans="1:10" s="9" customFormat="1" ht="12.75" x14ac:dyDescent="0.2">
      <c r="A76" s="52" t="s">
        <v>62</v>
      </c>
      <c r="B76" s="64"/>
      <c r="C76" s="67">
        <v>0</v>
      </c>
      <c r="D76" s="74"/>
      <c r="E76" s="66"/>
      <c r="F76" s="88" t="s">
        <v>42</v>
      </c>
      <c r="G76" s="89"/>
      <c r="H76" s="89"/>
      <c r="I76" s="40"/>
      <c r="J76" s="34"/>
    </row>
    <row r="77" spans="1:10" s="9" customFormat="1" ht="12.75" x14ac:dyDescent="0.2">
      <c r="A77" s="52" t="s">
        <v>63</v>
      </c>
      <c r="B77" s="64"/>
      <c r="C77" s="67">
        <v>0</v>
      </c>
      <c r="D77" s="74"/>
      <c r="E77" s="66"/>
      <c r="F77" s="88"/>
      <c r="G77" s="89"/>
      <c r="H77" s="89"/>
      <c r="I77" s="40"/>
      <c r="J77" s="34"/>
    </row>
    <row r="78" spans="1:10" s="9" customFormat="1" ht="12.75" x14ac:dyDescent="0.2">
      <c r="A78" s="52" t="s">
        <v>64</v>
      </c>
      <c r="B78" s="64"/>
      <c r="C78" s="78">
        <v>0</v>
      </c>
      <c r="D78" s="75">
        <f>SUM(C76:C78)</f>
        <v>0</v>
      </c>
      <c r="E78" s="72">
        <f>D75-D78</f>
        <v>1269567.1399999999</v>
      </c>
      <c r="F78" s="5"/>
      <c r="I78" s="40"/>
      <c r="J78" s="34"/>
    </row>
    <row r="79" spans="1:10" s="9" customFormat="1" ht="12.75" x14ac:dyDescent="0.2">
      <c r="A79" s="47" t="s">
        <v>108</v>
      </c>
      <c r="B79" s="49"/>
      <c r="C79" s="68"/>
      <c r="D79" s="74"/>
      <c r="E79" s="66">
        <f>E78+E70</f>
        <v>94911.766499999911</v>
      </c>
      <c r="F79" s="88" t="s">
        <v>16</v>
      </c>
      <c r="G79" s="89"/>
      <c r="H79" s="89"/>
      <c r="I79" s="40"/>
      <c r="J79" s="34"/>
    </row>
    <row r="80" spans="1:10" s="9" customFormat="1" ht="12.75" x14ac:dyDescent="0.2">
      <c r="A80" s="47" t="s">
        <v>55</v>
      </c>
      <c r="B80" s="49"/>
      <c r="C80" s="68"/>
      <c r="D80" s="74"/>
      <c r="E80" s="66"/>
      <c r="F80" s="88" t="s">
        <v>40</v>
      </c>
      <c r="G80" s="89"/>
      <c r="H80" s="89"/>
      <c r="I80" s="40"/>
      <c r="J80" s="34"/>
    </row>
    <row r="81" spans="1:10" s="9" customFormat="1" ht="12.75" x14ac:dyDescent="0.2">
      <c r="A81" s="47" t="s">
        <v>65</v>
      </c>
      <c r="B81" s="49"/>
      <c r="C81" s="68"/>
      <c r="D81" s="74">
        <v>2619703.96</v>
      </c>
      <c r="E81" s="66"/>
      <c r="F81" s="88"/>
      <c r="G81" s="89"/>
      <c r="H81" s="89"/>
      <c r="I81" s="40"/>
      <c r="J81" s="34"/>
    </row>
    <row r="82" spans="1:10" s="9" customFormat="1" ht="12.75" x14ac:dyDescent="0.2">
      <c r="A82" s="47" t="s">
        <v>72</v>
      </c>
      <c r="B82" s="49"/>
      <c r="C82" s="68"/>
      <c r="D82" s="75">
        <f>D81</f>
        <v>2619703.96</v>
      </c>
      <c r="E82" s="72">
        <v>0</v>
      </c>
      <c r="F82" s="88"/>
      <c r="G82" s="89"/>
      <c r="H82" s="89"/>
      <c r="I82" s="40"/>
      <c r="J82" s="34"/>
    </row>
    <row r="83" spans="1:10" ht="16.149999999999999" customHeight="1" thickBot="1" x14ac:dyDescent="0.25">
      <c r="A83" s="53" t="s">
        <v>109</v>
      </c>
      <c r="B83" s="54"/>
      <c r="C83" s="73"/>
      <c r="D83" s="75"/>
      <c r="E83" s="21">
        <f>E82+E79</f>
        <v>94911.766499999911</v>
      </c>
      <c r="F83" s="56"/>
      <c r="G83" s="57"/>
      <c r="H83" s="57"/>
      <c r="I83" s="58"/>
      <c r="J83" s="83"/>
    </row>
    <row r="84" spans="1:10" ht="12.75" thickTop="1" x14ac:dyDescent="0.2"/>
    <row r="104" spans="10:10" x14ac:dyDescent="0.2">
      <c r="J104" s="7"/>
    </row>
  </sheetData>
  <mergeCells count="25">
    <mergeCell ref="A53:E53"/>
    <mergeCell ref="A54:E54"/>
    <mergeCell ref="A1:I1"/>
    <mergeCell ref="A2:I2"/>
    <mergeCell ref="C6:E6"/>
    <mergeCell ref="A3:I3"/>
    <mergeCell ref="A4:E4"/>
    <mergeCell ref="F4:I4"/>
    <mergeCell ref="C5:E5"/>
    <mergeCell ref="F53:I54"/>
    <mergeCell ref="F64:H64"/>
    <mergeCell ref="F67:H67"/>
    <mergeCell ref="F68:H68"/>
    <mergeCell ref="F63:H63"/>
    <mergeCell ref="F81:H81"/>
    <mergeCell ref="F82:H82"/>
    <mergeCell ref="F79:H79"/>
    <mergeCell ref="F80:H80"/>
    <mergeCell ref="F65:H65"/>
    <mergeCell ref="F71:H71"/>
    <mergeCell ref="F77:H77"/>
    <mergeCell ref="F73:H73"/>
    <mergeCell ref="F74:H74"/>
    <mergeCell ref="F70:H70"/>
    <mergeCell ref="F76:H76"/>
  </mergeCells>
  <pageMargins left="0.70866141732283472" right="0" top="0" bottom="0" header="0" footer="0"/>
  <pageSetup paperSize="8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2021</vt:lpstr>
    </vt:vector>
  </TitlesOfParts>
  <Company>PwC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SGKOUZIAS</dc:creator>
  <cp:lastModifiedBy>FRAGKOU VASILIA</cp:lastModifiedBy>
  <cp:lastPrinted>2023-09-13T13:56:37Z</cp:lastPrinted>
  <dcterms:created xsi:type="dcterms:W3CDTF">2006-05-11T07:50:06Z</dcterms:created>
  <dcterms:modified xsi:type="dcterms:W3CDTF">2024-10-18T06:09:45Z</dcterms:modified>
</cp:coreProperties>
</file>